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Stsv01\行政データ\06_総務課\04_企画財政班\財政（起債・交付税・その他）\財政担当\地方公営企業\照会・回答\R3\040107 公営企業経営比較分析表(令和2年度)分析\02 県回答\建設課・病院回答分\"/>
    </mc:Choice>
  </mc:AlternateContent>
  <xr:revisionPtr revIDLastSave="0" documentId="13_ncr:1_{13AE29E1-C7AE-48D3-848C-AD5931C80C55}" xr6:coauthVersionLast="45" xr6:coauthVersionMax="45" xr10:uidLastSave="{00000000-0000-0000-0000-000000000000}"/>
  <workbookProtection workbookAlgorithmName="SHA-512" workbookHashValue="YNGmRMGeuSnu0aJnk87J6Zh2ZEEDY9rjpqzSx9s0nZ+/CyFcHGFImXQupRTl/ykph1VQsLsj9SULP/adF2O3LQ==" workbookSaltValue="zaoQVipESeuqLD3D2Bb5Z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AL10" i="4"/>
  <c r="AD10" i="4"/>
  <c r="B10" i="4"/>
  <c r="I8" i="4"/>
  <c r="B8" i="4"/>
</calcChain>
</file>

<file path=xl/sharedStrings.xml><?xml version="1.0" encoding="utf-8"?>
<sst xmlns="http://schemas.openxmlformats.org/spreadsheetml/2006/main" count="236" uniqueCount="123">
  <si>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</si>
  <si>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</si>
  <si>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</si>
  <si>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</si>
  <si>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</si>
  <si>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</si>
  <si>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</si>
  <si>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</si>
  <si>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</si>
  <si>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</si>
  <si>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</si>
  <si>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</si>
  <si>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</si>
  <si>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</si>
  <si>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</si>
  <si>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</si>
  <si>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</si>
  <si>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</si>
  <si>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</si>
  <si>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</si>
  <si>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</si>
  <si>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</si>
  <si>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</si>
  <si>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</si>
  <si>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</si>
  <si>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</si>
  <si>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</si>
  <si>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</si>
  <si>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</si>
  <si>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</si>
  <si>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</si>
  <si>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</si>
  <si>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</si>
  <si>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</si>
  <si>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</si>
  <si>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</si>
  <si>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</si>
  <si>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</si>
  <si>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</si>
  <si>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</si>
  <si>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</si>
  <si>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</si>
  <si>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</si>
  <si>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</si>
  <si>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</si>
  <si>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</si>
  <si>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</si>
  <si>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</si>
  <si>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</si>
  <si>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</si>
  <si>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</si>
  <si>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</si>
  <si>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</si>
  <si>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</si>
  <si>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</si>
  <si>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</si>
  <si>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</si>
  <si>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</si>
  <si>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</si>
  <si>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</si>
  <si>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</si>
  <si>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</si>
  <si>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</si>
  <si>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</si>
  <si>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</si>
  <si>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</si>
  <si>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</si>
  <si>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</si>
  <si>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</si>
  <si>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</si>
  <si>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</si>
  <si>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</si>
  <si>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</si>
  <si>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</si>
  <si>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</si>
  <si>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</si>
  <si>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</si>
  <si>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</si>
  <si>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</si>
  <si>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</si>
  <si>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</si>
  <si>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</si>
  <si>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</si>
  <si>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</si>
  <si>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</si>
  <si>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</si>
  <si>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</si>
  <si>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</si>
  <si>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</si>
  <si>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</si>
  <si>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</si>
  <si>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</si>
  <si>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</si>
  <si>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</si>
  <si>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</si>
  <si>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</si>
  <si>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</si>
  <si>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</si>
  <si>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</si>
  <si>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</si>
  <si>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</si>
  <si>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</si>
  <si>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</si>
  <si>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</si>
  <si>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</si>
  <si>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</si>
  <si>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</si>
  <si>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</si>
  <si>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</si>
  <si>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</si>
  <si>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</si>
  <si>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</si>
  <si>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</si>
  <si>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</si>
  <si>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</si>
  <si>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</si>
  <si>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</si>
  <si>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</si>
  <si>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</si>
  <si>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</si>
  <si>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①収益的収支比率
　使用料収入のみでは、経常的な支出及び企業債の元利償還金は賄えず、一般会計からの繰入金に大きく依存する状態である。維持管理費の圧縮と未接続世帯への水洗化を推進していくことが必要である。
④企業債残高対事業規模比率
　施設等の建設に係る企業債残高は、今後起債事業等がない限りR16年度で完済予定である。営業収益のみでは企業債の元利償還金は賄えず、一般会計からの繰入金を充当していることから営業収益増の施策も視野に入れなくてはならない。
⑤経費回収率
　①と同様、使用料収入のみでは経常的な支出は賄えていない。今後は人口減少に伴う使用料収入の減少により指標の下降が見込まれる。維持管理費等の支出をより一層精査していくことも必要である。
⑥汚水処理原価
　⑤と同様、今後は人口減少に伴う使用料収入の減少により指標の上昇が見込まれる。
⑦施設利用率
　晴天時現在処理能力に対し、H29年度以降増加傾向にある。今後は人口減少による利用率の減が見込まれるため、引き続き適切な施設規模を検討していく必要がある。
⑧水洗化率
　類似団体平均値と比べ、やや高い水準を維持している。今後も未接続世帯への水洗化を推進していく。</t>
    <rPh sb="75" eb="78">
      <t>ミセツゾク</t>
    </rPh>
    <rPh sb="78" eb="80">
      <t>セタイ</t>
    </rPh>
    <rPh sb="82" eb="85">
      <t>スイセンカ</t>
    </rPh>
    <rPh sb="397" eb="398">
      <t>ネン</t>
    </rPh>
    <rPh sb="398" eb="399">
      <t>ド</t>
    </rPh>
    <rPh sb="399" eb="401">
      <t>イコウ</t>
    </rPh>
    <rPh sb="401" eb="403">
      <t>ゾウカ</t>
    </rPh>
    <rPh sb="403" eb="405">
      <t>ケイコウ</t>
    </rPh>
    <rPh sb="433" eb="434">
      <t>ヒ</t>
    </rPh>
    <rPh sb="435" eb="436">
      <t>ツヅ</t>
    </rPh>
    <rPh sb="465" eb="467">
      <t>ルイジ</t>
    </rPh>
    <rPh sb="467" eb="469">
      <t>ダンタイ</t>
    </rPh>
    <rPh sb="469" eb="472">
      <t>ヘイキンチ</t>
    </rPh>
    <rPh sb="473" eb="474">
      <t>クラ</t>
    </rPh>
    <rPh sb="478" eb="479">
      <t>タカ</t>
    </rPh>
    <rPh sb="480" eb="482">
      <t>スイジュン</t>
    </rPh>
    <rPh sb="483" eb="485">
      <t>イジ</t>
    </rPh>
    <rPh sb="490" eb="492">
      <t>コンゴ</t>
    </rPh>
    <rPh sb="493" eb="496">
      <t>ミセツゾク</t>
    </rPh>
    <rPh sb="496" eb="498">
      <t>セタイ</t>
    </rPh>
    <rPh sb="500" eb="503">
      <t>スイセンカ</t>
    </rPh>
    <rPh sb="504" eb="506">
      <t>スイシン</t>
    </rPh>
    <phoneticPr fontId="4"/>
  </si>
  <si>
    <t>③管渠改善率
　近年では、管渠の改修及び更新工事等は主立って実施しておらず、震災被害の復旧更新のみである。耐用年数超過による更新時期は、およそR26年度～R36年度の期間となるが、この大量更新に対応するため、長寿命化計画による延命化などを検討する必要がある。</t>
  </si>
  <si>
    <t>　使用料収入は、H27年度をピークに現状はほぼ横ばい傾向であるが、今後人口減少に伴う使用料収入の減少が確実視される。引き続き水洗化の推進及び料金の滞納対策を強化し、収入の確保に努めることが必要である。
　将来多くの施設が耐用年数を迎えることから、更新に係る経費を合理化・平準化するため、H24年度に施設等の最適整備構想を取りまとめている。当該計画及び経営戦略を基に事業を展開し、予防保全を重視した計画的な維持管理を実施する。
　現状では、一般会計からの繰入金に大きく本会計が依存する形であるが、これらを可能な限り圧縮すべく上記の対策並びに料金改定も視野に入れつつ、健全な事業運営に努める。また、経営基盤の強化、経営効率の推進及びサービス水準の向上を図る観点からも、事業の広域化、統合及び民間資金の活用などを積極的に検討する必要がある。</t>
    <rPh sb="66" eb="6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</si>
</sst>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25-419F-916D-3294FEAAD1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825-419F-916D-3294FEAAD1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40.18</c:v>
                </c:pt>
                <c:pt idx="1">
                  <c:v>36.17</c:v>
                </c:pt>
                <c:pt idx="2">
                  <c:v>44.19</c:v>
                </c:pt>
                <c:pt idx="3">
                  <c:v>54.08</c:v>
                </c:pt>
                <c:pt idx="4">
                  <c:v>45.57</c:v>
                </c:pt>
              </c:numCache>
            </c:numRef>
          </c:val>
          <c:extLst>
            <c:ext xmlns:c16="http://schemas.microsoft.com/office/drawing/2014/chart" uri="{C3380CC4-5D6E-409C-BE32-E72D297353CC}">
              <c16:uniqueId val="{00000000-6F19-4C2D-8883-A6CECD4849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F19-4C2D-8883-A6CECD4849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86.71</c:v>
                </c:pt>
                <c:pt idx="1">
                  <c:v>87.2</c:v>
                </c:pt>
                <c:pt idx="2">
                  <c:v>86.82</c:v>
                </c:pt>
                <c:pt idx="3">
                  <c:v>87.55</c:v>
                </c:pt>
                <c:pt idx="4">
                  <c:v>87.21</c:v>
                </c:pt>
              </c:numCache>
            </c:numRef>
          </c:val>
          <c:extLst>
            <c:ext xmlns:c16="http://schemas.microsoft.com/office/drawing/2014/chart" uri="{C3380CC4-5D6E-409C-BE32-E72D297353CC}">
              <c16:uniqueId val="{00000000-DDEA-4A18-81ED-B5BC11E808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DEA-4A18-81ED-B5BC11E808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81.33</c:v>
                </c:pt>
                <c:pt idx="1">
                  <c:v>78.77</c:v>
                </c:pt>
                <c:pt idx="2">
                  <c:v>75.150000000000006</c:v>
                </c:pt>
                <c:pt idx="3">
                  <c:v>77.77</c:v>
                </c:pt>
                <c:pt idx="4">
                  <c:v>77.790000000000006</c:v>
                </c:pt>
              </c:numCache>
            </c:numRef>
          </c:val>
          <c:extLst>
            <c:ext xmlns:c16="http://schemas.microsoft.com/office/drawing/2014/chart" uri="{C3380CC4-5D6E-409C-BE32-E72D297353CC}">
              <c16:uniqueId val="{00000000-13E4-497B-8B15-745552503E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4-497B-8B15-745552503E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73-4FF4-8745-CD4A6D3E3D4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73-4FF4-8745-CD4A6D3E3D4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E7-4641-99AA-C140D1DB3E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E7-4641-99AA-C140D1DB3E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0-4C65-B936-D477B90EBA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0-4C65-B936-D477B90EBA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75-42D1-B8F2-2691CA982A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5-42D1-B8F2-2691CA982A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2111.4</c:v>
                </c:pt>
                <c:pt idx="1">
                  <c:v>43.82</c:v>
                </c:pt>
                <c:pt idx="2">
                  <c:v>18.170000000000002</c:v>
                </c:pt>
                <c:pt idx="3">
                  <c:v>26</c:v>
                </c:pt>
                <c:pt idx="4">
                  <c:v>27.02</c:v>
                </c:pt>
              </c:numCache>
            </c:numRef>
          </c:val>
          <c:extLst>
            <c:ext xmlns:c16="http://schemas.microsoft.com/office/drawing/2014/chart" uri="{C3380CC4-5D6E-409C-BE32-E72D297353CC}">
              <c16:uniqueId val="{00000000-6E51-4AFA-8074-D263D076BD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E51-4AFA-8074-D263D076BD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31.31</c:v>
                </c:pt>
                <c:pt idx="1">
                  <c:v>69.03</c:v>
                </c:pt>
                <c:pt idx="2">
                  <c:v>66.45</c:v>
                </c:pt>
                <c:pt idx="3">
                  <c:v>67.16</c:v>
                </c:pt>
                <c:pt idx="4">
                  <c:v>57.56</c:v>
                </c:pt>
              </c:numCache>
            </c:numRef>
          </c:val>
          <c:extLst>
            <c:ext xmlns:c16="http://schemas.microsoft.com/office/drawing/2014/chart" uri="{C3380CC4-5D6E-409C-BE32-E72D297353CC}">
              <c16:uniqueId val="{00000000-7A13-4DCF-9EF3-B79CB87BC5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A13-4DCF-9EF3-B79CB87BC5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582.55999999999995</c:v>
                </c:pt>
                <c:pt idx="1">
                  <c:v>264.37</c:v>
                </c:pt>
                <c:pt idx="2">
                  <c:v>274.60000000000002</c:v>
                </c:pt>
                <c:pt idx="3">
                  <c:v>274.10000000000002</c:v>
                </c:pt>
                <c:pt idx="4">
                  <c:v>326.36</c:v>
                </c:pt>
              </c:numCache>
            </c:numRef>
          </c:val>
          <c:extLst>
            <c:ext xmlns:c16="http://schemas.microsoft.com/office/drawing/2014/chart" uri="{C3380CC4-5D6E-409C-BE32-E72D297353CC}">
              <c16:uniqueId val="{00000000-2227-4375-8104-1AEEC5C115E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227-4375-8104-1AEEC5C115E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80" zoomScaleNormal="80" zoomScaleSheetLayoutView="8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津南町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9238</v>
      </c>
      <c r="AM8" s="69"/>
      <c r="AN8" s="69"/>
      <c r="AO8" s="69"/>
      <c r="AP8" s="69"/>
      <c r="AQ8" s="69"/>
      <c r="AR8" s="69"/>
      <c r="AS8" s="69"/>
      <c r="AT8" s="68">
        <f>データ!T6</f>
        <v>170.21</v>
      </c>
      <c r="AU8" s="68"/>
      <c r="AV8" s="68"/>
      <c r="AW8" s="68"/>
      <c r="AX8" s="68"/>
      <c r="AY8" s="68"/>
      <c r="AZ8" s="68"/>
      <c r="BA8" s="68"/>
      <c r="BB8" s="68">
        <f>データ!U6</f>
        <v>54.27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28.93</v>
      </c>
      <c r="Q10" s="68"/>
      <c r="R10" s="68"/>
      <c r="S10" s="68"/>
      <c r="T10" s="68"/>
      <c r="U10" s="68"/>
      <c r="V10" s="68"/>
      <c r="W10" s="68">
        <f>データ!Q6</f>
        <v>94.86</v>
      </c>
      <c r="X10" s="68"/>
      <c r="Y10" s="68"/>
      <c r="Z10" s="68"/>
      <c r="AA10" s="68"/>
      <c r="AB10" s="68"/>
      <c r="AC10" s="68"/>
      <c r="AD10" s="69">
        <f>データ!R6</f>
        <v>3410</v>
      </c>
      <c r="AE10" s="69"/>
      <c r="AF10" s="69"/>
      <c r="AG10" s="69"/>
      <c r="AH10" s="69"/>
      <c r="AI10" s="69"/>
      <c r="AJ10" s="69"/>
      <c r="AK10" s="2"/>
      <c r="AL10" s="69">
        <f>データ!V6</f>
        <v>2659</v>
      </c>
      <c r="AM10" s="69"/>
      <c r="AN10" s="69"/>
      <c r="AO10" s="69"/>
      <c r="AP10" s="69"/>
      <c r="AQ10" s="69"/>
      <c r="AR10" s="69"/>
      <c r="AS10" s="69"/>
      <c r="AT10" s="68">
        <f>データ!W6</f>
        <v>3.31</v>
      </c>
      <c r="AU10" s="68"/>
      <c r="AV10" s="68"/>
      <c r="AW10" s="68"/>
      <c r="AX10" s="68"/>
      <c r="AY10" s="68"/>
      <c r="AZ10" s="68"/>
      <c r="BA10" s="68"/>
      <c r="BB10" s="68">
        <f>データ!X6</f>
        <v>803.32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45</v>
      </c>
      <c r="O86" s="26" t="str">
        <f>データ!EO6</f>
        <v>【0.16】</v>
      </c>
    </row>
  </sheetData>
  <sheetProtection algorithmName="SHA-512" hashValue="006Rc/4vOTPFMndSY7yVRW2FRsaOQaBNCxeyNwP7ZKCZ01ydWJWCNJ9+LPFBkzQztbGwCPBbKJ2K0WhiWZ5/Gg==" saltValue="UD0J/NnlprWChVUwwirY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154822</v>
      </c>
      <c r="D6" s="33">
        <f t="shared" si="3"/>
        <v>47</v>
      </c>
      <c r="E6" s="33">
        <f t="shared" si="3"/>
        <v>17</v>
      </c>
      <c r="F6" s="33">
        <f t="shared" si="3"/>
        <v>5</v>
      </c>
      <c r="G6" s="33">
        <f t="shared" si="3"/>
        <v>0</v>
      </c>
      <c r="H6" s="33" t="str">
        <f t="shared" si="3"/>
        <v>新潟県　津南町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28.93</v>
      </c>
      <c r="Q6" s="34">
        <f t="shared" si="3"/>
        <v>94.86</v>
      </c>
      <c r="R6" s="34">
        <f t="shared" si="3"/>
        <v>3410</v>
      </c>
      <c r="S6" s="34">
        <f t="shared" si="3"/>
        <v>9238</v>
      </c>
      <c r="T6" s="34">
        <f t="shared" si="3"/>
        <v>170.21</v>
      </c>
      <c r="U6" s="34">
        <f t="shared" si="3"/>
        <v>54.27</v>
      </c>
      <c r="V6" s="34">
        <f t="shared" si="3"/>
        <v>2659</v>
      </c>
      <c r="W6" s="34">
        <f t="shared" si="3"/>
        <v>3.31</v>
      </c>
      <c r="X6" s="34">
        <f t="shared" si="3"/>
        <v>803.32</v>
      </c>
      <c r="Y6" s="35">
        <f>IF(Y7="",NA(),Y7)</f>
        <v>81.33</v>
      </c>
      <c r="Z6" s="35">
        <f t="shared" ref="Z6:AH6" si="4">IF(Z7="",NA(),Z7)</f>
        <v>78.77</v>
      </c>
      <c r="AA6" s="35">
        <f t="shared" si="4"/>
        <v>75.150000000000006</v>
      </c>
      <c r="AB6" s="35">
        <f t="shared" si="4"/>
        <v>77.77</v>
      </c>
      <c r="AC6" s="35">
        <f t="shared" si="4"/>
        <v>77.790000000000006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2111.4</v>
      </c>
      <c r="BG6" s="35">
        <f t="shared" ref="BG6:BO6" si="7">IF(BG7="",NA(),BG7)</f>
        <v>43.82</v>
      </c>
      <c r="BH6" s="35">
        <f t="shared" si="7"/>
        <v>18.170000000000002</v>
      </c>
      <c r="BI6" s="35">
        <f t="shared" si="7"/>
        <v>26</v>
      </c>
      <c r="BJ6" s="35">
        <f t="shared" si="7"/>
        <v>27.02</v>
      </c>
      <c r="BK6" s="35">
        <f t="shared" si="7"/>
        <v>974.93</v>
      </c>
      <c r="BL6" s="35">
        <f t="shared" si="7"/>
        <v>855.8</v>
      </c>
      <c r="BM6" s="35">
        <f t="shared" si="7"/>
        <v>789.46</v>
      </c>
      <c r="BN6" s="35">
        <f t="shared" si="7"/>
        <v>826.83</v>
      </c>
      <c r="BO6" s="35">
        <f t="shared" si="7"/>
        <v>867.83</v>
      </c>
      <c r="BP6" s="34" t="str">
        <f>IF(BP7="","",IF(BP7="-","【-】","【"&amp;SUBSTITUTE(TEXT(BP7,"#,##0.00"),"-","△")&amp;"】"))</f>
        <v>【832.52】</v>
      </c>
      <c r="BQ6" s="35">
        <f>IF(BQ7="",NA(),BQ7)</f>
        <v>31.31</v>
      </c>
      <c r="BR6" s="35">
        <f t="shared" ref="BR6:BZ6" si="8">IF(BR7="",NA(),BR7)</f>
        <v>69.03</v>
      </c>
      <c r="BS6" s="35">
        <f t="shared" si="8"/>
        <v>66.45</v>
      </c>
      <c r="BT6" s="35">
        <f t="shared" si="8"/>
        <v>67.16</v>
      </c>
      <c r="BU6" s="35">
        <f t="shared" si="8"/>
        <v>57.56</v>
      </c>
      <c r="BV6" s="35">
        <f t="shared" si="8"/>
        <v>55.32</v>
      </c>
      <c r="BW6" s="35">
        <f t="shared" si="8"/>
        <v>59.8</v>
      </c>
      <c r="BX6" s="35">
        <f t="shared" si="8"/>
        <v>57.77</v>
      </c>
      <c r="BY6" s="35">
        <f t="shared" si="8"/>
        <v>57.31</v>
      </c>
      <c r="BZ6" s="35">
        <f t="shared" si="8"/>
        <v>57.08</v>
      </c>
      <c r="CA6" s="34" t="str">
        <f>IF(CA7="","",IF(CA7="-","【-】","【"&amp;SUBSTITUTE(TEXT(CA7,"#,##0.00"),"-","△")&amp;"】"))</f>
        <v>【60.94】</v>
      </c>
      <c r="CB6" s="35">
        <f>IF(CB7="",NA(),CB7)</f>
        <v>582.55999999999995</v>
      </c>
      <c r="CC6" s="35">
        <f t="shared" ref="CC6:CK6" si="9">IF(CC7="",NA(),CC7)</f>
        <v>264.37</v>
      </c>
      <c r="CD6" s="35">
        <f t="shared" si="9"/>
        <v>274.60000000000002</v>
      </c>
      <c r="CE6" s="35">
        <f t="shared" si="9"/>
        <v>274.10000000000002</v>
      </c>
      <c r="CF6" s="35">
        <f t="shared" si="9"/>
        <v>326.36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40.18</v>
      </c>
      <c r="CN6" s="35">
        <f t="shared" ref="CN6:CV6" si="10">IF(CN7="",NA(),CN7)</f>
        <v>36.17</v>
      </c>
      <c r="CO6" s="35">
        <f t="shared" si="10"/>
        <v>44.19</v>
      </c>
      <c r="CP6" s="35">
        <f t="shared" si="10"/>
        <v>54.08</v>
      </c>
      <c r="CQ6" s="35">
        <f t="shared" si="10"/>
        <v>45.57</v>
      </c>
      <c r="CR6" s="35">
        <f t="shared" si="10"/>
        <v>60.65</v>
      </c>
      <c r="CS6" s="35">
        <f t="shared" si="10"/>
        <v>51.75</v>
      </c>
      <c r="CT6" s="35">
        <f t="shared" si="10"/>
        <v>50.68</v>
      </c>
      <c r="CU6" s="35">
        <f t="shared" si="10"/>
        <v>50.14</v>
      </c>
      <c r="CV6" s="35">
        <f t="shared" si="10"/>
        <v>54.83</v>
      </c>
      <c r="CW6" s="34" t="str">
        <f>IF(CW7="","",IF(CW7="-","【-】","【"&amp;SUBSTITUTE(TEXT(CW7,"#,##0.00"),"-","△")&amp;"】"))</f>
        <v>【54.84】</v>
      </c>
      <c r="CX6" s="35">
        <f>IF(CX7="",NA(),CX7)</f>
        <v>86.71</v>
      </c>
      <c r="CY6" s="35">
        <f t="shared" ref="CY6:DG6" si="11">IF(CY7="",NA(),CY7)</f>
        <v>87.2</v>
      </c>
      <c r="CZ6" s="35">
        <f t="shared" si="11"/>
        <v>86.82</v>
      </c>
      <c r="DA6" s="35">
        <f t="shared" si="11"/>
        <v>87.55</v>
      </c>
      <c r="DB6" s="35">
        <f t="shared" si="11"/>
        <v>87.21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154822</v>
      </c>
      <c r="D7" s="37">
        <v>47</v>
      </c>
      <c r="E7" s="37">
        <v>17</v>
      </c>
      <c r="F7" s="37">
        <v>5</v>
      </c>
      <c r="G7" s="37">
        <v>0</v>
      </c>
      <c r="H7" s="37" t="s">
        <v>99</v>
      </c>
      <c r="I7" s="37" t="s">
        <v>100</v>
      </c>
      <c r="J7" s="37" t="s">
        <v>101</v>
      </c>
      <c r="K7" s="37" t="s">
        <v>102</v>
      </c>
      <c r="L7" s="37" t="s">
        <v>103</v>
      </c>
      <c r="M7" s="37" t="s">
        <v>104</v>
      </c>
      <c r="N7" s="38" t="s">
        <v>105</v>
      </c>
      <c r="O7" s="38" t="s">
        <v>106</v>
      </c>
      <c r="P7" s="38">
        <v>28.93</v>
      </c>
      <c r="Q7" s="38">
        <v>94.86</v>
      </c>
      <c r="R7" s="38">
        <v>3410</v>
      </c>
      <c r="S7" s="38">
        <v>9238</v>
      </c>
      <c r="T7" s="38">
        <v>170.21</v>
      </c>
      <c r="U7" s="38">
        <v>54.27</v>
      </c>
      <c r="V7" s="38">
        <v>2659</v>
      </c>
      <c r="W7" s="38">
        <v>3.31</v>
      </c>
      <c r="X7" s="38">
        <v>803.32</v>
      </c>
      <c r="Y7" s="38">
        <v>81.33</v>
      </c>
      <c r="Z7" s="38">
        <v>78.77</v>
      </c>
      <c r="AA7" s="38">
        <v>75.150000000000006</v>
      </c>
      <c r="AB7" s="38">
        <v>77.77</v>
      </c>
      <c r="AC7" s="38">
        <v>77.790000000000006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2111.4</v>
      </c>
      <c r="BG7" s="38">
        <v>43.82</v>
      </c>
      <c r="BH7" s="38">
        <v>18.170000000000002</v>
      </c>
      <c r="BI7" s="38">
        <v>26</v>
      </c>
      <c r="BJ7" s="38">
        <v>27.02</v>
      </c>
      <c r="BK7" s="38">
        <v>974.93</v>
      </c>
      <c r="BL7" s="38">
        <v>855.8</v>
      </c>
      <c r="BM7" s="38">
        <v>789.46</v>
      </c>
      <c r="BN7" s="38">
        <v>826.83</v>
      </c>
      <c r="BO7" s="38">
        <v>867.83</v>
      </c>
      <c r="BP7" s="38">
        <v>832.52</v>
      </c>
      <c r="BQ7" s="38">
        <v>31.31</v>
      </c>
      <c r="BR7" s="38">
        <v>69.03</v>
      </c>
      <c r="BS7" s="38">
        <v>66.45</v>
      </c>
      <c r="BT7" s="38">
        <v>67.16</v>
      </c>
      <c r="BU7" s="38">
        <v>57.56</v>
      </c>
      <c r="BV7" s="38">
        <v>55.32</v>
      </c>
      <c r="BW7" s="38">
        <v>59.8</v>
      </c>
      <c r="BX7" s="38">
        <v>57.77</v>
      </c>
      <c r="BY7" s="38">
        <v>57.31</v>
      </c>
      <c r="BZ7" s="38">
        <v>57.08</v>
      </c>
      <c r="CA7" s="38">
        <v>60.94</v>
      </c>
      <c r="CB7" s="38">
        <v>582.55999999999995</v>
      </c>
      <c r="CC7" s="38">
        <v>264.37</v>
      </c>
      <c r="CD7" s="38">
        <v>274.60000000000002</v>
      </c>
      <c r="CE7" s="38">
        <v>274.10000000000002</v>
      </c>
      <c r="CF7" s="38">
        <v>326.36</v>
      </c>
      <c r="CG7" s="38">
        <v>283.17</v>
      </c>
      <c r="CH7" s="38">
        <v>263.76</v>
      </c>
      <c r="CI7" s="38">
        <v>274.35000000000002</v>
      </c>
      <c r="CJ7" s="38">
        <v>273.52</v>
      </c>
      <c r="CK7" s="38">
        <v>274.99</v>
      </c>
      <c r="CL7" s="38">
        <v>253.04</v>
      </c>
      <c r="CM7" s="38">
        <v>40.18</v>
      </c>
      <c r="CN7" s="38">
        <v>36.17</v>
      </c>
      <c r="CO7" s="38">
        <v>44.19</v>
      </c>
      <c r="CP7" s="38">
        <v>54.08</v>
      </c>
      <c r="CQ7" s="38">
        <v>45.57</v>
      </c>
      <c r="CR7" s="38">
        <v>60.65</v>
      </c>
      <c r="CS7" s="38">
        <v>51.75</v>
      </c>
      <c r="CT7" s="38">
        <v>50.68</v>
      </c>
      <c r="CU7" s="38">
        <v>50.14</v>
      </c>
      <c r="CV7" s="38">
        <v>54.83</v>
      </c>
      <c r="CW7" s="38">
        <v>54.84</v>
      </c>
      <c r="CX7" s="38">
        <v>86.71</v>
      </c>
      <c r="CY7" s="38">
        <v>87.2</v>
      </c>
      <c r="CZ7" s="38">
        <v>86.82</v>
      </c>
      <c r="DA7" s="38">
        <v>87.55</v>
      </c>
      <c r="DB7" s="38">
        <v>87.21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2022-01-21T08:30:47Z</cp:lastPrinted>
  <dcterms:created xsi:type="dcterms:W3CDTF">2021-12-03T07:57:43Z</dcterms:created>
  <dcterms:modified xsi:type="dcterms:W3CDTF">2022-01-21T08:30:48Z</dcterms:modified>
  <cp:category/>
</cp:coreProperties>
</file>